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le/Desktop/"/>
    </mc:Choice>
  </mc:AlternateContent>
  <xr:revisionPtr revIDLastSave="0" documentId="13_ncr:1_{BC4295D8-C1D9-AB4B-88A5-0F21E1B52A2A}" xr6:coauthVersionLast="47" xr6:coauthVersionMax="47" xr10:uidLastSave="{00000000-0000-0000-0000-000000000000}"/>
  <bookViews>
    <workbookView xWindow="320" yWindow="500" windowWidth="24940" windowHeight="14040" xr2:uid="{3D5DB1F1-12CD-AF47-A06F-E23E2F39234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1" l="1"/>
  <c r="H59" i="1" l="1"/>
  <c r="G59" i="1"/>
  <c r="F59" i="1"/>
  <c r="E59" i="1"/>
  <c r="D59" i="1"/>
  <c r="C59" i="1"/>
  <c r="J59" i="1"/>
  <c r="I59" i="1"/>
  <c r="K59" i="1"/>
  <c r="D76" i="1" l="1"/>
  <c r="D70" i="1" l="1"/>
  <c r="D73" i="1"/>
  <c r="D67" i="1" l="1"/>
  <c r="D77" i="1"/>
  <c r="D78" i="1"/>
  <c r="D68" i="1"/>
  <c r="D71" i="1"/>
  <c r="D75" i="1" s="1"/>
  <c r="D61" i="1"/>
  <c r="D69" i="1"/>
  <c r="D62" i="1" l="1"/>
  <c r="D64" i="1"/>
  <c r="D65" i="1"/>
  <c r="D63" i="1"/>
  <c r="D66" i="1"/>
  <c r="D72" i="1"/>
  <c r="D74" i="1"/>
</calcChain>
</file>

<file path=xl/sharedStrings.xml><?xml version="1.0" encoding="utf-8"?>
<sst xmlns="http://schemas.openxmlformats.org/spreadsheetml/2006/main" count="94" uniqueCount="88">
  <si>
    <t>01 NÖTARP</t>
  </si>
  <si>
    <t>02 VELLINGE</t>
  </si>
  <si>
    <t>03 SYRKHULT</t>
  </si>
  <si>
    <t>06 HAGSTAD-SKUDDARP</t>
  </si>
  <si>
    <t>09 ESPERÖD 2:5</t>
  </si>
  <si>
    <t>10 TOCKARP</t>
  </si>
  <si>
    <t>12 STAVARÖD</t>
  </si>
  <si>
    <t>13 FROSTA JAKTKLUBB</t>
  </si>
  <si>
    <t>14 ELLA</t>
  </si>
  <si>
    <t>16 STJÄRNEHOLM</t>
  </si>
  <si>
    <t>17 MAGLASÄTE</t>
  </si>
  <si>
    <t>18 NYRUP-LÅNGSTORP</t>
  </si>
  <si>
    <t>19 BJÖRKVÄGEN</t>
  </si>
  <si>
    <t>20 KVARNSTENA GÅRD</t>
  </si>
  <si>
    <t>21 RUGERUPS GÅRD</t>
  </si>
  <si>
    <t>22 HAGSTAD</t>
  </si>
  <si>
    <t>23 SÖSDALA-MAGLÖ</t>
  </si>
  <si>
    <t>25 TRULSTORP</t>
  </si>
  <si>
    <t>26 VITTSERÖD</t>
  </si>
  <si>
    <t>27 MYRARP</t>
  </si>
  <si>
    <t>28 NORRA RÖRUM</t>
  </si>
  <si>
    <t>30 LÄNGHULT</t>
  </si>
  <si>
    <t>32 ALLMÄNNINGEN</t>
  </si>
  <si>
    <t>33 GRÖNAHÄLL</t>
  </si>
  <si>
    <t>35 MAGLEHULT</t>
  </si>
  <si>
    <t>36 BRÄNNORNA</t>
  </si>
  <si>
    <t>38 JONSTORP</t>
  </si>
  <si>
    <t>39 HOLMA</t>
  </si>
  <si>
    <t>40 AGERÖDSGÅRDEN</t>
  </si>
  <si>
    <t>41 FLÄDEN</t>
  </si>
  <si>
    <t>42 FRANKSSON</t>
  </si>
  <si>
    <t>45 ÄSPERÖD-HULTARP</t>
  </si>
  <si>
    <t>46 HEDENSJÖ</t>
  </si>
  <si>
    <t>48 BOARP</t>
  </si>
  <si>
    <t>50 HALLARÖD</t>
  </si>
  <si>
    <t>52 FROSTGÅRD</t>
  </si>
  <si>
    <t>56 ELLMAN</t>
  </si>
  <si>
    <t>62 LÅNGSTORP</t>
  </si>
  <si>
    <t>63 HEDENSJÖ</t>
  </si>
  <si>
    <t>64 HENNINGE-RY</t>
  </si>
  <si>
    <t>65 NORRA RÖRUM</t>
  </si>
  <si>
    <t>66 ÅGERUP</t>
  </si>
  <si>
    <t>68 PRÄSTTORP</t>
  </si>
  <si>
    <t>71 ÄSKERÖD</t>
  </si>
  <si>
    <t>72 N HULTSERÖD</t>
  </si>
  <si>
    <t>73 AGGARP-TRULSTORP</t>
  </si>
  <si>
    <t>74 ÅBARP</t>
  </si>
  <si>
    <t>Tjur</t>
  </si>
  <si>
    <t>Ko/Kviga</t>
  </si>
  <si>
    <t>Ko 1 kalv</t>
  </si>
  <si>
    <t>Ko 2 kalv</t>
  </si>
  <si>
    <t>Ens.kalv</t>
  </si>
  <si>
    <t>O-id</t>
  </si>
  <si>
    <t>Jägare</t>
  </si>
  <si>
    <t>Timmar</t>
  </si>
  <si>
    <t>Areal</t>
  </si>
  <si>
    <t>Ej jakt</t>
  </si>
  <si>
    <t>Taggar</t>
  </si>
  <si>
    <t>SUMMA</t>
  </si>
  <si>
    <t>TJUR</t>
  </si>
  <si>
    <t>KO/KVIGA UTAN KALV</t>
  </si>
  <si>
    <t>KO MED EN KALV</t>
  </si>
  <si>
    <t>KO MED TVÅ KALVAR</t>
  </si>
  <si>
    <t>KALLVFÖRANDE KO</t>
  </si>
  <si>
    <t>OIDENTIFIERAT DJUR</t>
  </si>
  <si>
    <t>FÖRYNGRINGSTAL</t>
  </si>
  <si>
    <t>TJURANDEL AV VUXNA</t>
  </si>
  <si>
    <t>ANTAL JÄGARE</t>
  </si>
  <si>
    <t>ANTAL OBSTIMMAR</t>
  </si>
  <si>
    <t>ANTAL OBSERVATIONER</t>
  </si>
  <si>
    <t>OBSERVATION/JÄGARE</t>
  </si>
  <si>
    <t>HA/JÄGARE</t>
  </si>
  <si>
    <t>JAKTTIMMAR/OBS</t>
  </si>
  <si>
    <t>OBS/JAKTTIMME</t>
  </si>
  <si>
    <t>TOTAL AREAL NFÄSO</t>
  </si>
  <si>
    <t>EJ OBSAD AREAL</t>
  </si>
  <si>
    <t>EJ OBSAD AREAL AV TOTALEN</t>
  </si>
  <si>
    <t>04 HJÄLLARÖD</t>
  </si>
  <si>
    <t>av total obs</t>
  </si>
  <si>
    <t>75 N HULTARP 2:3</t>
  </si>
  <si>
    <t>15 ULLST-STENKILSTORP</t>
  </si>
  <si>
    <t>ÄLGOBS NORRA FROSTA 2024</t>
  </si>
  <si>
    <t>8+</t>
  </si>
  <si>
    <t>11 HALLARÖD 3:2</t>
  </si>
  <si>
    <t>p</t>
  </si>
  <si>
    <t>2,4,12,16</t>
  </si>
  <si>
    <t>16 + p</t>
  </si>
  <si>
    <t>60 S.HULTARP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</si>
</sst>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(Brödtext)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0" xfId="0" applyFont="1"/>
    <xf numFmtId="16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DBFA-C9A5-D947-A100-3E6EAB944CAC}">
  <dimension ref="A1:N80"/>
  <sheetViews>
    <sheetView tabSelected="1" topLeftCell="A36" workbookViewId="0">
      <selection activeCell="O47" sqref="O47"/>
    </sheetView>
  </sheetViews>
  <sheetFormatPr baseColWidth="10" defaultRowHeight="16" x14ac:dyDescent="0.2"/>
  <cols>
    <col min="2" max="2" width="8.1640625" customWidth="1"/>
    <col min="3" max="3" width="3.5" customWidth="1"/>
    <col min="4" max="5" width="6.83203125" customWidth="1"/>
    <col min="6" max="6" width="7" customWidth="1"/>
    <col min="7" max="7" width="6.5" customWidth="1"/>
    <col min="8" max="8" width="3.83203125" customWidth="1"/>
    <col min="9" max="9" width="4.83203125" customWidth="1"/>
    <col min="10" max="10" width="6.1640625" customWidth="1"/>
    <col min="11" max="11" width="6.33203125" customWidth="1"/>
    <col min="12" max="12" width="4.33203125" customWidth="1"/>
    <col min="13" max="13" width="6" customWidth="1"/>
  </cols>
  <sheetData>
    <row r="1" spans="1:14" x14ac:dyDescent="0.2">
      <c r="A1" s="1" t="s">
        <v>81</v>
      </c>
      <c r="B1" s="1"/>
      <c r="C1" s="1"/>
      <c r="D1" s="1"/>
      <c r="E1" s="1"/>
    </row>
    <row r="2" spans="1:14" x14ac:dyDescent="0.2">
      <c r="C2" s="4" t="s">
        <v>47</v>
      </c>
      <c r="D2" s="4" t="s">
        <v>48</v>
      </c>
      <c r="E2" s="4" t="s">
        <v>49</v>
      </c>
      <c r="F2" s="4" t="s">
        <v>50</v>
      </c>
      <c r="G2" s="4" t="s">
        <v>51</v>
      </c>
      <c r="H2" s="4" t="s">
        <v>52</v>
      </c>
      <c r="I2" s="4" t="s">
        <v>53</v>
      </c>
      <c r="J2" s="4" t="s">
        <v>54</v>
      </c>
      <c r="K2" s="4" t="s">
        <v>55</v>
      </c>
      <c r="L2" s="4" t="s">
        <v>56</v>
      </c>
      <c r="M2" s="4" t="s">
        <v>57</v>
      </c>
      <c r="N2" s="4"/>
    </row>
    <row r="3" spans="1:14" x14ac:dyDescent="0.2">
      <c r="A3" s="2" t="s">
        <v>0</v>
      </c>
      <c r="B3" s="4"/>
      <c r="I3">
        <v>23</v>
      </c>
      <c r="J3">
        <v>73</v>
      </c>
      <c r="K3">
        <v>294</v>
      </c>
    </row>
    <row r="4" spans="1:14" x14ac:dyDescent="0.2">
      <c r="A4" s="4" t="s">
        <v>1</v>
      </c>
      <c r="B4" s="4"/>
      <c r="I4">
        <v>10</v>
      </c>
      <c r="J4">
        <v>55</v>
      </c>
      <c r="K4">
        <v>115</v>
      </c>
    </row>
    <row r="5" spans="1:14" x14ac:dyDescent="0.2">
      <c r="A5" s="4" t="s">
        <v>2</v>
      </c>
      <c r="B5" s="4"/>
      <c r="C5">
        <v>1</v>
      </c>
      <c r="I5">
        <v>12</v>
      </c>
      <c r="J5">
        <v>96</v>
      </c>
      <c r="K5">
        <v>369</v>
      </c>
      <c r="M5" s="4">
        <v>4</v>
      </c>
    </row>
    <row r="6" spans="1:14" x14ac:dyDescent="0.2">
      <c r="A6" s="4" t="s">
        <v>77</v>
      </c>
      <c r="B6" s="4"/>
      <c r="C6">
        <v>3</v>
      </c>
      <c r="D6">
        <v>3</v>
      </c>
      <c r="E6">
        <v>2</v>
      </c>
      <c r="I6">
        <v>38</v>
      </c>
      <c r="J6">
        <v>181</v>
      </c>
      <c r="K6">
        <v>377</v>
      </c>
      <c r="M6" s="4">
        <v>8</v>
      </c>
    </row>
    <row r="7" spans="1:14" x14ac:dyDescent="0.2">
      <c r="A7" s="4" t="s">
        <v>3</v>
      </c>
      <c r="B7" s="4"/>
      <c r="C7">
        <v>6</v>
      </c>
      <c r="D7">
        <v>6</v>
      </c>
      <c r="H7">
        <v>2</v>
      </c>
      <c r="I7">
        <v>25</v>
      </c>
      <c r="J7">
        <v>166</v>
      </c>
      <c r="K7">
        <v>385</v>
      </c>
      <c r="M7" s="4">
        <v>8</v>
      </c>
    </row>
    <row r="8" spans="1:14" x14ac:dyDescent="0.2">
      <c r="A8" s="4" t="s">
        <v>4</v>
      </c>
      <c r="B8" s="4"/>
      <c r="I8">
        <v>4</v>
      </c>
      <c r="J8">
        <v>32</v>
      </c>
      <c r="K8">
        <v>118</v>
      </c>
    </row>
    <row r="9" spans="1:14" x14ac:dyDescent="0.2">
      <c r="A9" s="4" t="s">
        <v>5</v>
      </c>
      <c r="B9" s="4"/>
      <c r="C9">
        <v>2</v>
      </c>
      <c r="D9">
        <v>1</v>
      </c>
      <c r="E9">
        <v>1</v>
      </c>
      <c r="F9">
        <v>1</v>
      </c>
      <c r="I9">
        <v>28</v>
      </c>
      <c r="J9">
        <v>168</v>
      </c>
      <c r="K9">
        <v>420</v>
      </c>
      <c r="M9" s="4" t="s">
        <v>86</v>
      </c>
    </row>
    <row r="10" spans="1:14" x14ac:dyDescent="0.2">
      <c r="A10" s="4" t="s">
        <v>83</v>
      </c>
      <c r="B10" s="4"/>
      <c r="I10">
        <v>7</v>
      </c>
      <c r="J10">
        <v>49</v>
      </c>
      <c r="K10">
        <v>313</v>
      </c>
    </row>
    <row r="11" spans="1:14" x14ac:dyDescent="0.2">
      <c r="A11" s="4" t="s">
        <v>6</v>
      </c>
      <c r="B11" s="4"/>
      <c r="C11">
        <v>4</v>
      </c>
      <c r="D11">
        <v>1</v>
      </c>
      <c r="I11">
        <v>25</v>
      </c>
      <c r="J11">
        <v>128</v>
      </c>
      <c r="K11">
        <v>407</v>
      </c>
      <c r="M11" s="4" t="s">
        <v>82</v>
      </c>
    </row>
    <row r="12" spans="1:14" x14ac:dyDescent="0.2">
      <c r="A12" s="4" t="s">
        <v>7</v>
      </c>
      <c r="B12" s="4"/>
      <c r="D12">
        <v>1</v>
      </c>
      <c r="I12">
        <v>27</v>
      </c>
      <c r="J12">
        <v>180</v>
      </c>
      <c r="K12">
        <v>516</v>
      </c>
      <c r="M12" s="7"/>
    </row>
    <row r="13" spans="1:14" x14ac:dyDescent="0.2">
      <c r="A13" s="4" t="s">
        <v>8</v>
      </c>
      <c r="B13" s="4"/>
      <c r="C13">
        <v>1</v>
      </c>
      <c r="I13">
        <v>3</v>
      </c>
      <c r="J13">
        <v>13</v>
      </c>
      <c r="K13">
        <v>102</v>
      </c>
      <c r="M13" s="4">
        <v>10</v>
      </c>
    </row>
    <row r="14" spans="1:14" x14ac:dyDescent="0.2">
      <c r="A14" s="4" t="s">
        <v>80</v>
      </c>
      <c r="B14" s="4"/>
      <c r="I14">
        <v>20</v>
      </c>
      <c r="J14">
        <v>120</v>
      </c>
      <c r="K14">
        <v>194</v>
      </c>
    </row>
    <row r="15" spans="1:14" x14ac:dyDescent="0.2">
      <c r="A15" s="4" t="s">
        <v>9</v>
      </c>
      <c r="B15" s="4"/>
      <c r="C15">
        <v>1</v>
      </c>
      <c r="D15">
        <v>1</v>
      </c>
      <c r="I15">
        <v>8</v>
      </c>
      <c r="J15">
        <v>56</v>
      </c>
      <c r="K15">
        <v>695</v>
      </c>
    </row>
    <row r="16" spans="1:14" x14ac:dyDescent="0.2">
      <c r="A16" s="4" t="s">
        <v>10</v>
      </c>
      <c r="B16" s="4"/>
      <c r="I16">
        <v>31</v>
      </c>
      <c r="J16">
        <v>186</v>
      </c>
      <c r="K16">
        <v>548</v>
      </c>
      <c r="M16" s="8"/>
    </row>
    <row r="17" spans="1:13" x14ac:dyDescent="0.2">
      <c r="A17" s="4" t="s">
        <v>11</v>
      </c>
      <c r="B17" s="4"/>
      <c r="C17">
        <v>1</v>
      </c>
      <c r="D17">
        <v>1</v>
      </c>
      <c r="I17">
        <v>20</v>
      </c>
      <c r="J17">
        <v>213</v>
      </c>
      <c r="K17">
        <v>562</v>
      </c>
      <c r="M17" s="7"/>
    </row>
    <row r="18" spans="1:13" x14ac:dyDescent="0.2">
      <c r="A18" s="4" t="s">
        <v>12</v>
      </c>
      <c r="B18" s="4"/>
      <c r="K18">
        <v>28</v>
      </c>
      <c r="L18">
        <v>28</v>
      </c>
    </row>
    <row r="19" spans="1:13" x14ac:dyDescent="0.2">
      <c r="A19" s="4" t="s">
        <v>13</v>
      </c>
      <c r="B19" s="4"/>
      <c r="I19">
        <v>2</v>
      </c>
      <c r="J19">
        <v>7</v>
      </c>
      <c r="K19">
        <v>37</v>
      </c>
    </row>
    <row r="20" spans="1:13" x14ac:dyDescent="0.2">
      <c r="A20" s="4" t="s">
        <v>14</v>
      </c>
      <c r="B20" s="4"/>
      <c r="I20">
        <v>1</v>
      </c>
      <c r="J20">
        <v>3</v>
      </c>
      <c r="K20">
        <v>39</v>
      </c>
    </row>
    <row r="21" spans="1:13" x14ac:dyDescent="0.2">
      <c r="A21" s="4" t="s">
        <v>15</v>
      </c>
      <c r="B21" s="4"/>
      <c r="C21">
        <v>1</v>
      </c>
      <c r="E21">
        <v>1</v>
      </c>
      <c r="I21">
        <v>2</v>
      </c>
      <c r="J21">
        <v>6</v>
      </c>
      <c r="K21">
        <v>133</v>
      </c>
      <c r="M21" s="4">
        <v>2</v>
      </c>
    </row>
    <row r="22" spans="1:13" x14ac:dyDescent="0.2">
      <c r="A22" s="4" t="s">
        <v>16</v>
      </c>
      <c r="B22" s="4"/>
      <c r="C22">
        <v>1</v>
      </c>
      <c r="E22">
        <v>1</v>
      </c>
      <c r="I22">
        <v>64</v>
      </c>
      <c r="J22">
        <v>352</v>
      </c>
      <c r="K22">
        <v>1251</v>
      </c>
      <c r="M22" s="4" t="s">
        <v>84</v>
      </c>
    </row>
    <row r="23" spans="1:13" x14ac:dyDescent="0.2">
      <c r="A23" s="4" t="s">
        <v>17</v>
      </c>
      <c r="B23" s="4"/>
      <c r="I23">
        <v>4</v>
      </c>
      <c r="J23">
        <v>12</v>
      </c>
      <c r="K23">
        <v>272</v>
      </c>
    </row>
    <row r="24" spans="1:13" x14ac:dyDescent="0.2">
      <c r="A24" s="4" t="s">
        <v>18</v>
      </c>
      <c r="B24" s="4"/>
      <c r="C24">
        <v>12</v>
      </c>
      <c r="D24">
        <v>4</v>
      </c>
      <c r="E24">
        <v>4</v>
      </c>
      <c r="F24">
        <v>4</v>
      </c>
      <c r="G24">
        <v>2</v>
      </c>
      <c r="H24">
        <v>9</v>
      </c>
      <c r="I24">
        <v>51</v>
      </c>
      <c r="J24">
        <v>410</v>
      </c>
      <c r="K24">
        <v>281</v>
      </c>
      <c r="M24" s="7" t="s">
        <v>85</v>
      </c>
    </row>
    <row r="25" spans="1:13" x14ac:dyDescent="0.2">
      <c r="A25" s="4" t="s">
        <v>19</v>
      </c>
      <c r="B25" s="4"/>
      <c r="C25">
        <v>2</v>
      </c>
      <c r="E25">
        <v>2</v>
      </c>
      <c r="I25">
        <v>12</v>
      </c>
      <c r="J25">
        <v>96</v>
      </c>
      <c r="K25">
        <v>393</v>
      </c>
      <c r="M25" s="7"/>
    </row>
    <row r="26" spans="1:13" x14ac:dyDescent="0.2">
      <c r="A26" s="4" t="s">
        <v>20</v>
      </c>
      <c r="B26" s="4"/>
      <c r="I26">
        <v>16</v>
      </c>
      <c r="J26">
        <v>101</v>
      </c>
      <c r="K26">
        <v>345</v>
      </c>
    </row>
    <row r="27" spans="1:13" x14ac:dyDescent="0.2">
      <c r="A27" s="4" t="s">
        <v>21</v>
      </c>
      <c r="B27" s="4"/>
      <c r="I27">
        <v>6</v>
      </c>
      <c r="J27">
        <v>30</v>
      </c>
      <c r="K27">
        <v>54</v>
      </c>
    </row>
    <row r="28" spans="1:13" x14ac:dyDescent="0.2">
      <c r="A28" s="4" t="s">
        <v>22</v>
      </c>
      <c r="B28" s="4"/>
      <c r="E28">
        <v>1</v>
      </c>
      <c r="I28">
        <v>21</v>
      </c>
      <c r="J28">
        <v>42</v>
      </c>
      <c r="K28">
        <v>66</v>
      </c>
    </row>
    <row r="29" spans="1:13" x14ac:dyDescent="0.2">
      <c r="A29" s="4" t="s">
        <v>23</v>
      </c>
      <c r="B29" s="4"/>
      <c r="C29">
        <v>1</v>
      </c>
      <c r="D29">
        <v>1</v>
      </c>
      <c r="E29">
        <v>1</v>
      </c>
      <c r="I29">
        <v>30</v>
      </c>
      <c r="J29">
        <v>167</v>
      </c>
      <c r="K29">
        <v>701</v>
      </c>
      <c r="M29" s="4" t="s">
        <v>82</v>
      </c>
    </row>
    <row r="30" spans="1:13" x14ac:dyDescent="0.2">
      <c r="A30" s="4" t="s">
        <v>24</v>
      </c>
      <c r="B30" s="4"/>
      <c r="C30">
        <v>1</v>
      </c>
      <c r="H30">
        <v>2</v>
      </c>
      <c r="I30">
        <v>19</v>
      </c>
      <c r="J30">
        <v>103</v>
      </c>
      <c r="K30">
        <v>104</v>
      </c>
    </row>
    <row r="31" spans="1:13" x14ac:dyDescent="0.2">
      <c r="A31" s="4" t="s">
        <v>25</v>
      </c>
      <c r="B31" s="4"/>
      <c r="C31">
        <v>1</v>
      </c>
      <c r="D31">
        <v>2</v>
      </c>
      <c r="H31">
        <v>2</v>
      </c>
      <c r="I31">
        <v>24</v>
      </c>
      <c r="J31">
        <v>96</v>
      </c>
      <c r="K31">
        <v>666</v>
      </c>
      <c r="M31" s="7">
        <v>2</v>
      </c>
    </row>
    <row r="32" spans="1:13" x14ac:dyDescent="0.2">
      <c r="A32" s="4" t="s">
        <v>26</v>
      </c>
      <c r="B32" s="4"/>
      <c r="D32">
        <v>2</v>
      </c>
      <c r="E32">
        <v>1</v>
      </c>
      <c r="H32">
        <v>1</v>
      </c>
      <c r="I32">
        <v>24</v>
      </c>
      <c r="J32">
        <v>125</v>
      </c>
      <c r="K32">
        <v>425</v>
      </c>
    </row>
    <row r="33" spans="1:13" x14ac:dyDescent="0.2">
      <c r="A33" s="4" t="s">
        <v>27</v>
      </c>
      <c r="B33" s="4"/>
      <c r="I33">
        <v>26</v>
      </c>
      <c r="J33">
        <v>167</v>
      </c>
      <c r="K33">
        <v>277</v>
      </c>
    </row>
    <row r="34" spans="1:13" x14ac:dyDescent="0.2">
      <c r="A34" s="4" t="s">
        <v>28</v>
      </c>
      <c r="B34" s="4"/>
      <c r="C34">
        <v>8</v>
      </c>
      <c r="D34">
        <v>4</v>
      </c>
      <c r="I34">
        <v>17</v>
      </c>
      <c r="J34">
        <v>102</v>
      </c>
      <c r="K34">
        <v>117</v>
      </c>
    </row>
    <row r="35" spans="1:13" x14ac:dyDescent="0.2">
      <c r="A35" s="4" t="s">
        <v>29</v>
      </c>
      <c r="B35" s="4"/>
      <c r="K35">
        <v>85</v>
      </c>
      <c r="L35">
        <v>85</v>
      </c>
    </row>
    <row r="36" spans="1:13" x14ac:dyDescent="0.2">
      <c r="A36" s="4" t="s">
        <v>30</v>
      </c>
      <c r="B36" s="4"/>
      <c r="C36">
        <v>2</v>
      </c>
      <c r="E36">
        <v>1</v>
      </c>
      <c r="I36">
        <v>7</v>
      </c>
      <c r="J36">
        <v>21</v>
      </c>
      <c r="K36">
        <v>162</v>
      </c>
      <c r="M36" s="4">
        <v>8</v>
      </c>
    </row>
    <row r="37" spans="1:13" x14ac:dyDescent="0.2">
      <c r="A37" s="4" t="s">
        <v>31</v>
      </c>
      <c r="B37" s="4"/>
      <c r="C37">
        <v>1</v>
      </c>
      <c r="E37">
        <v>1</v>
      </c>
      <c r="I37">
        <v>33</v>
      </c>
      <c r="J37">
        <v>215</v>
      </c>
      <c r="K37">
        <v>403</v>
      </c>
      <c r="M37" s="4">
        <v>6</v>
      </c>
    </row>
    <row r="38" spans="1:13" x14ac:dyDescent="0.2">
      <c r="A38" s="4" t="s">
        <v>32</v>
      </c>
      <c r="B38" s="4"/>
      <c r="K38">
        <v>45</v>
      </c>
      <c r="L38">
        <v>45</v>
      </c>
    </row>
    <row r="39" spans="1:13" x14ac:dyDescent="0.2">
      <c r="A39" s="4" t="s">
        <v>33</v>
      </c>
      <c r="B39" s="4"/>
      <c r="I39">
        <v>20</v>
      </c>
      <c r="J39">
        <v>99</v>
      </c>
      <c r="K39">
        <v>787</v>
      </c>
    </row>
    <row r="40" spans="1:13" x14ac:dyDescent="0.2">
      <c r="A40" s="4" t="s">
        <v>34</v>
      </c>
      <c r="B40" s="4"/>
      <c r="I40">
        <v>14</v>
      </c>
      <c r="J40">
        <v>98</v>
      </c>
      <c r="K40">
        <v>179</v>
      </c>
    </row>
    <row r="41" spans="1:13" x14ac:dyDescent="0.2">
      <c r="A41" s="4" t="s">
        <v>35</v>
      </c>
      <c r="B41" s="4"/>
      <c r="K41">
        <v>168</v>
      </c>
      <c r="L41">
        <v>168</v>
      </c>
    </row>
    <row r="42" spans="1:13" x14ac:dyDescent="0.2">
      <c r="A42" s="4" t="s">
        <v>36</v>
      </c>
      <c r="B42" s="4"/>
      <c r="I42">
        <v>24</v>
      </c>
      <c r="J42">
        <v>144</v>
      </c>
      <c r="K42">
        <v>36</v>
      </c>
    </row>
    <row r="43" spans="1:13" x14ac:dyDescent="0.2">
      <c r="A43" s="4" t="s">
        <v>87</v>
      </c>
      <c r="B43" s="4"/>
      <c r="I43">
        <v>6</v>
      </c>
      <c r="J43">
        <v>24</v>
      </c>
      <c r="K43">
        <v>210</v>
      </c>
    </row>
    <row r="44" spans="1:13" x14ac:dyDescent="0.2">
      <c r="A44" s="4" t="s">
        <v>37</v>
      </c>
      <c r="B44" s="4"/>
      <c r="I44">
        <v>12</v>
      </c>
      <c r="J44">
        <v>60</v>
      </c>
      <c r="K44">
        <v>45</v>
      </c>
    </row>
    <row r="45" spans="1:13" x14ac:dyDescent="0.2">
      <c r="A45" s="4" t="s">
        <v>38</v>
      </c>
      <c r="B45" s="4"/>
      <c r="H45">
        <v>1</v>
      </c>
      <c r="I45">
        <v>24</v>
      </c>
      <c r="J45">
        <v>146</v>
      </c>
      <c r="K45">
        <v>73</v>
      </c>
    </row>
    <row r="46" spans="1:13" x14ac:dyDescent="0.2">
      <c r="A46" s="4" t="s">
        <v>39</v>
      </c>
      <c r="B46" s="4"/>
      <c r="K46">
        <v>78</v>
      </c>
      <c r="L46">
        <v>78</v>
      </c>
    </row>
    <row r="47" spans="1:13" x14ac:dyDescent="0.2">
      <c r="A47" s="4" t="s">
        <v>40</v>
      </c>
      <c r="B47" s="4"/>
      <c r="C47">
        <v>1</v>
      </c>
      <c r="E47">
        <v>2</v>
      </c>
      <c r="I47">
        <v>25</v>
      </c>
      <c r="J47">
        <v>76</v>
      </c>
      <c r="K47">
        <v>64</v>
      </c>
      <c r="M47">
        <v>4</v>
      </c>
    </row>
    <row r="48" spans="1:13" x14ac:dyDescent="0.2">
      <c r="A48" s="4" t="s">
        <v>41</v>
      </c>
      <c r="B48" s="4"/>
      <c r="I48">
        <v>3</v>
      </c>
      <c r="J48">
        <v>9</v>
      </c>
      <c r="K48">
        <v>187</v>
      </c>
    </row>
    <row r="49" spans="1:12" x14ac:dyDescent="0.2">
      <c r="A49" s="4" t="s">
        <v>42</v>
      </c>
      <c r="B49" s="4"/>
      <c r="I49">
        <v>35</v>
      </c>
      <c r="J49">
        <v>210</v>
      </c>
      <c r="K49">
        <v>411</v>
      </c>
    </row>
    <row r="50" spans="1:12" x14ac:dyDescent="0.2">
      <c r="A50" s="4" t="s">
        <v>43</v>
      </c>
      <c r="B50" s="4"/>
      <c r="I50">
        <v>39</v>
      </c>
      <c r="J50">
        <v>209</v>
      </c>
      <c r="K50">
        <v>429</v>
      </c>
    </row>
    <row r="51" spans="1:12" x14ac:dyDescent="0.2">
      <c r="A51" s="4" t="s">
        <v>44</v>
      </c>
      <c r="B51" s="4"/>
      <c r="I51">
        <v>2</v>
      </c>
      <c r="J51">
        <v>4</v>
      </c>
      <c r="K51">
        <v>55</v>
      </c>
    </row>
    <row r="52" spans="1:12" x14ac:dyDescent="0.2">
      <c r="A52" s="4" t="s">
        <v>45</v>
      </c>
      <c r="B52" s="4"/>
      <c r="C52">
        <v>2</v>
      </c>
      <c r="E52">
        <v>1</v>
      </c>
      <c r="I52">
        <v>15</v>
      </c>
      <c r="J52">
        <v>75</v>
      </c>
      <c r="K52">
        <v>341</v>
      </c>
    </row>
    <row r="53" spans="1:12" x14ac:dyDescent="0.2">
      <c r="A53" s="4" t="s">
        <v>46</v>
      </c>
      <c r="B53" s="4"/>
      <c r="I53">
        <v>15</v>
      </c>
      <c r="J53">
        <v>82</v>
      </c>
      <c r="K53">
        <v>90</v>
      </c>
    </row>
    <row r="54" spans="1:12" x14ac:dyDescent="0.2">
      <c r="A54" s="4" t="s">
        <v>79</v>
      </c>
      <c r="K54">
        <v>80</v>
      </c>
      <c r="L54">
        <v>80</v>
      </c>
    </row>
    <row r="59" spans="1:12" s="3" customFormat="1" x14ac:dyDescent="0.2">
      <c r="A59" s="5" t="s">
        <v>58</v>
      </c>
      <c r="B59" s="5"/>
      <c r="C59" s="3">
        <f t="shared" ref="C59:L59" si="0">SUM(C3:C54)</f>
        <v>52</v>
      </c>
      <c r="D59" s="3">
        <f t="shared" si="0"/>
        <v>27</v>
      </c>
      <c r="E59" s="3">
        <f t="shared" si="0"/>
        <v>19</v>
      </c>
      <c r="F59" s="3">
        <f t="shared" si="0"/>
        <v>5</v>
      </c>
      <c r="G59" s="3">
        <f t="shared" si="0"/>
        <v>2</v>
      </c>
      <c r="H59" s="3">
        <f t="shared" si="0"/>
        <v>17</v>
      </c>
      <c r="I59" s="3">
        <f t="shared" si="0"/>
        <v>874</v>
      </c>
      <c r="J59" s="3">
        <f t="shared" si="0"/>
        <v>5007</v>
      </c>
      <c r="K59" s="3">
        <f t="shared" si="0"/>
        <v>14532</v>
      </c>
      <c r="L59" s="3">
        <f t="shared" si="0"/>
        <v>484</v>
      </c>
    </row>
    <row r="60" spans="1:12" x14ac:dyDescent="0.2">
      <c r="A60" s="4"/>
      <c r="B60" s="4"/>
      <c r="C60" s="4"/>
      <c r="D60" s="4"/>
    </row>
    <row r="61" spans="1:12" x14ac:dyDescent="0.2">
      <c r="A61" s="4" t="s">
        <v>59</v>
      </c>
      <c r="B61" s="4"/>
      <c r="C61" s="4"/>
      <c r="D61" s="4">
        <f>C59/(C59+D59+E59+F59+G59+H59)</f>
        <v>0.42622950819672129</v>
      </c>
      <c r="E61" s="4" t="s">
        <v>78</v>
      </c>
    </row>
    <row r="62" spans="1:12" x14ac:dyDescent="0.2">
      <c r="A62" s="4" t="s">
        <v>60</v>
      </c>
      <c r="B62" s="4"/>
      <c r="C62" s="4"/>
      <c r="D62" s="4">
        <f>D59/D71</f>
        <v>0.22131147540983606</v>
      </c>
      <c r="E62" s="4" t="s">
        <v>78</v>
      </c>
    </row>
    <row r="63" spans="1:12" x14ac:dyDescent="0.2">
      <c r="A63" s="4" t="s">
        <v>61</v>
      </c>
      <c r="B63" s="4"/>
      <c r="C63" s="4"/>
      <c r="D63" s="4">
        <f>E59/D71</f>
        <v>0.15573770491803279</v>
      </c>
      <c r="E63" s="4" t="s">
        <v>78</v>
      </c>
    </row>
    <row r="64" spans="1:12" x14ac:dyDescent="0.2">
      <c r="A64" s="4" t="s">
        <v>62</v>
      </c>
      <c r="B64" s="4"/>
      <c r="C64" s="4"/>
      <c r="D64" s="4">
        <f>F59/D71</f>
        <v>4.0983606557377046E-2</v>
      </c>
      <c r="E64" s="4" t="s">
        <v>78</v>
      </c>
    </row>
    <row r="65" spans="1:5" x14ac:dyDescent="0.2">
      <c r="A65" s="4" t="s">
        <v>63</v>
      </c>
      <c r="B65" s="4"/>
      <c r="C65" s="4"/>
      <c r="D65" s="4">
        <f>(E59+F59)/D71</f>
        <v>0.19672131147540983</v>
      </c>
      <c r="E65" s="4" t="s">
        <v>78</v>
      </c>
    </row>
    <row r="66" spans="1:5" x14ac:dyDescent="0.2">
      <c r="A66" s="4" t="s">
        <v>64</v>
      </c>
      <c r="B66" s="4"/>
      <c r="C66" s="4"/>
      <c r="D66" s="4">
        <f>H59/D71</f>
        <v>0.13934426229508196</v>
      </c>
      <c r="E66" s="4" t="s">
        <v>78</v>
      </c>
    </row>
    <row r="67" spans="1:5" x14ac:dyDescent="0.2">
      <c r="A67" s="4" t="s">
        <v>65</v>
      </c>
      <c r="B67" s="4"/>
      <c r="C67" s="4"/>
      <c r="D67" s="4">
        <f>(E59+F59+F59+G59)/(D59+E59+F59)</f>
        <v>0.60784313725490191</v>
      </c>
    </row>
    <row r="68" spans="1:5" x14ac:dyDescent="0.2">
      <c r="A68" s="4" t="s">
        <v>66</v>
      </c>
      <c r="B68" s="4"/>
      <c r="C68" s="4"/>
      <c r="D68" s="4">
        <f>C59/(C59+D59+E59+F59)</f>
        <v>0.50485436893203883</v>
      </c>
    </row>
    <row r="69" spans="1:5" x14ac:dyDescent="0.2">
      <c r="A69" s="4" t="s">
        <v>67</v>
      </c>
      <c r="B69" s="4"/>
      <c r="C69" s="4"/>
      <c r="D69" s="4">
        <f>I59</f>
        <v>874</v>
      </c>
    </row>
    <row r="70" spans="1:5" x14ac:dyDescent="0.2">
      <c r="A70" s="4" t="s">
        <v>68</v>
      </c>
      <c r="B70" s="4"/>
      <c r="C70" s="4"/>
      <c r="D70" s="4">
        <f>J59</f>
        <v>5007</v>
      </c>
    </row>
    <row r="71" spans="1:5" x14ac:dyDescent="0.2">
      <c r="A71" s="4" t="s">
        <v>69</v>
      </c>
      <c r="B71" s="4"/>
      <c r="C71" s="4"/>
      <c r="D71" s="4">
        <f>(C59+D59+E59+F59+G59+H59)</f>
        <v>122</v>
      </c>
    </row>
    <row r="72" spans="1:5" x14ac:dyDescent="0.2">
      <c r="A72" s="4" t="s">
        <v>70</v>
      </c>
      <c r="B72" s="4"/>
      <c r="C72" s="4"/>
      <c r="D72" s="4">
        <f>D71/D69</f>
        <v>0.13958810068649885</v>
      </c>
    </row>
    <row r="73" spans="1:5" x14ac:dyDescent="0.2">
      <c r="A73" s="4" t="s">
        <v>71</v>
      </c>
      <c r="B73" s="4"/>
      <c r="C73" s="4"/>
      <c r="D73" s="4">
        <f>K59/I59</f>
        <v>16.627002288329521</v>
      </c>
    </row>
    <row r="74" spans="1:5" x14ac:dyDescent="0.2">
      <c r="A74" s="4" t="s">
        <v>72</v>
      </c>
      <c r="B74" s="4"/>
      <c r="C74" s="4"/>
      <c r="D74" s="4">
        <f>D70/D71</f>
        <v>41.040983606557376</v>
      </c>
    </row>
    <row r="75" spans="1:5" x14ac:dyDescent="0.2">
      <c r="A75" s="4" t="s">
        <v>73</v>
      </c>
      <c r="B75" s="4"/>
      <c r="C75" s="4"/>
      <c r="D75" s="4">
        <f>D71/D70</f>
        <v>2.4365887757140003E-2</v>
      </c>
    </row>
    <row r="76" spans="1:5" x14ac:dyDescent="0.2">
      <c r="A76" s="4" t="s">
        <v>74</v>
      </c>
      <c r="B76" s="4"/>
      <c r="C76" s="4"/>
      <c r="D76" s="4">
        <f>K59</f>
        <v>14532</v>
      </c>
    </row>
    <row r="77" spans="1:5" x14ac:dyDescent="0.2">
      <c r="A77" s="4" t="s">
        <v>75</v>
      </c>
      <c r="B77" s="4"/>
      <c r="C77" s="4"/>
      <c r="D77" s="4">
        <f>L59</f>
        <v>484</v>
      </c>
    </row>
    <row r="78" spans="1:5" x14ac:dyDescent="0.2">
      <c r="A78" s="6" t="s">
        <v>76</v>
      </c>
      <c r="B78" s="4"/>
      <c r="C78" s="4"/>
      <c r="D78" s="4">
        <f>L59/K59</f>
        <v>3.3305807872281858E-2</v>
      </c>
    </row>
    <row r="79" spans="1:5" x14ac:dyDescent="0.2">
      <c r="A79" s="4"/>
      <c r="B79" s="4"/>
      <c r="C79" s="4"/>
      <c r="D79" s="4"/>
    </row>
    <row r="80" spans="1:5" x14ac:dyDescent="0.2">
      <c r="A80" s="4"/>
      <c r="B80" s="4"/>
      <c r="C80" s="4"/>
      <c r="D80" s="4"/>
    </row>
  </sheetData>
  <printOptions gridLine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2024-12-19T10:29:02Z</cp:lastPrinted>
  <dcterms:created xsi:type="dcterms:W3CDTF">2021-10-25T17:13:33Z</dcterms:created>
  <dcterms:modified xsi:type="dcterms:W3CDTF">2024-12-24T11:01:15Z</dcterms:modified>
</cp:coreProperties>
</file>